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1" activeTab="0"/>
  </bookViews>
  <sheets>
    <sheet name="зведений по факту 2017 р." sheetId="1" r:id="rId1"/>
  </sheets>
  <definedNames>
    <definedName name="_xlnm.Print_Area" localSheetId="0">'зведений по факту 2017 р.'!$A$1:$H$86</definedName>
  </definedNames>
  <calcPr fullCalcOnLoad="1"/>
</workbook>
</file>

<file path=xl/sharedStrings.xml><?xml version="1.0" encoding="utf-8"?>
<sst xmlns="http://schemas.openxmlformats.org/spreadsheetml/2006/main" count="139" uniqueCount="78">
  <si>
    <t>тарифу на перевезення пасажирів у тролейбусах</t>
  </si>
  <si>
    <t xml:space="preserve">КП "Черкасиелектротранс" ЧМР" </t>
  </si>
  <si>
    <t>№ з/п</t>
  </si>
  <si>
    <t>Показники</t>
  </si>
  <si>
    <t>По мінімальній потребі на 2018 рік</t>
  </si>
  <si>
    <t>Один.</t>
  </si>
  <si>
    <t>Факт</t>
  </si>
  <si>
    <t>виміру</t>
  </si>
  <si>
    <t>2017 року</t>
  </si>
  <si>
    <t>Перевезено пасажирів - всього</t>
  </si>
  <si>
    <t>особи</t>
  </si>
  <si>
    <t xml:space="preserve"> - з оплаченим проїздом</t>
  </si>
  <si>
    <t xml:space="preserve"> - з безоплатним проїздом</t>
  </si>
  <si>
    <t>Планова виробнича собівартість, у т.числі</t>
  </si>
  <si>
    <t>грн.</t>
  </si>
  <si>
    <t>2.1</t>
  </si>
  <si>
    <t>Прямі витрати :</t>
  </si>
  <si>
    <t xml:space="preserve"> -  матеріальні витрати (електроенергія,</t>
  </si>
  <si>
    <t xml:space="preserve"> </t>
  </si>
  <si>
    <t>що споживається на тягу рухомого складу)</t>
  </si>
  <si>
    <t xml:space="preserve"> - прямі витрати на оплату праці, у т.числі</t>
  </si>
  <si>
    <t xml:space="preserve"> - водіїв</t>
  </si>
  <si>
    <t xml:space="preserve"> - контролери-касири</t>
  </si>
  <si>
    <t xml:space="preserve"> - інші прямі витрати, у т.числі</t>
  </si>
  <si>
    <t xml:space="preserve"> - витрати на оплату праці виробничого персо-</t>
  </si>
  <si>
    <t xml:space="preserve">   налу, що виконує рем.і техобсл.обєктів МЕТ</t>
  </si>
  <si>
    <t xml:space="preserve"> - єдиний соціальний внесок</t>
  </si>
  <si>
    <t xml:space="preserve"> - амортизація основних фондів</t>
  </si>
  <si>
    <t xml:space="preserve"> - витрати на ремонт об´єктів МЕТ</t>
  </si>
  <si>
    <t xml:space="preserve"> - вода і водовідведення</t>
  </si>
  <si>
    <t xml:space="preserve"> - теплоенергія</t>
  </si>
  <si>
    <t xml:space="preserve"> - інші (знос гуми,медогляд,ТО тролейб.,т/п,</t>
  </si>
  <si>
    <t>страхування т-ту, малоцінка,неплан.ремонт тр.)</t>
  </si>
  <si>
    <t>2.2</t>
  </si>
  <si>
    <t>Загальновиробничі витрати :</t>
  </si>
  <si>
    <t xml:space="preserve"> - витрати на оплату праці структурн.підрозділ.</t>
  </si>
  <si>
    <t xml:space="preserve"> - виготовлення білетної продукції</t>
  </si>
  <si>
    <t xml:space="preserve"> - опалення, електроенергія</t>
  </si>
  <si>
    <t xml:space="preserve"> - водопостачання та водовідведення</t>
  </si>
  <si>
    <t xml:space="preserve"> - спецхарчування</t>
  </si>
  <si>
    <t xml:space="preserve"> - охорона праці</t>
  </si>
  <si>
    <t xml:space="preserve"> - пальне, мастила</t>
  </si>
  <si>
    <t xml:space="preserve"> - матеріали та запчастини</t>
  </si>
  <si>
    <t xml:space="preserve"> - охорона підприємства та тягових підстанцій</t>
  </si>
  <si>
    <t xml:space="preserve"> -інші (підвищ.кваліфікації, 0,3% профспілці,</t>
  </si>
  <si>
    <t>служба чистоти,медогляд,експ.техн.центр,</t>
  </si>
  <si>
    <t xml:space="preserve"> навчально-курсов.комбін.,стан.метрологія)</t>
  </si>
  <si>
    <t xml:space="preserve"> - послуги сторонніх організацій</t>
  </si>
  <si>
    <t>2.3</t>
  </si>
  <si>
    <t>Адміністративні витрати</t>
  </si>
  <si>
    <t xml:space="preserve"> - фонд оплати праці</t>
  </si>
  <si>
    <t xml:space="preserve"> - матеріальні витрати в т.числі</t>
  </si>
  <si>
    <t xml:space="preserve">             </t>
  </si>
  <si>
    <t>електроенергія</t>
  </si>
  <si>
    <t>опалення</t>
  </si>
  <si>
    <t>водопостачання і водовідведення</t>
  </si>
  <si>
    <t>бланки, канцтовари</t>
  </si>
  <si>
    <t xml:space="preserve"> - податки</t>
  </si>
  <si>
    <t xml:space="preserve"> - послуги зв´язку</t>
  </si>
  <si>
    <t xml:space="preserve"> - витрати на відрядження</t>
  </si>
  <si>
    <t xml:space="preserve"> - амортизація </t>
  </si>
  <si>
    <t xml:space="preserve"> - інші</t>
  </si>
  <si>
    <t>Інші витрати з операційної діяльності :</t>
  </si>
  <si>
    <t>- виконавчі провадження</t>
  </si>
  <si>
    <t>- виплата  пільгових пенсій</t>
  </si>
  <si>
    <t>- інші</t>
  </si>
  <si>
    <t xml:space="preserve">- витрати на утримання легкового автоиїмобіля </t>
  </si>
  <si>
    <t>- витрати по списанню основних фондів</t>
  </si>
  <si>
    <t>- податок на прибуток</t>
  </si>
  <si>
    <t>- Членські внески в Корпорацію</t>
  </si>
  <si>
    <t>Повна планова собів.(п.2.1+п.2.2+п.2.3+п.2.4)</t>
  </si>
  <si>
    <t>Доходи отримані від інших видів діяльності</t>
  </si>
  <si>
    <t>Тариф на послуги МЕТ (п.3-п.4-п.5+п.6)/п.1</t>
  </si>
  <si>
    <t>Діючий тариф</t>
  </si>
  <si>
    <t>Н.А.Кучер</t>
  </si>
  <si>
    <t>Рентабельність (8,5%)</t>
  </si>
  <si>
    <t>Директор:                                                           П.С.Кучер</t>
  </si>
  <si>
    <t>Зведений розрахунок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</si>
</sst>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</numFmts>
  <fonts count="53">
    <font>
      <sz val="10"/>
      <name val="Arial"/>
      <family val="2"/>
    </font>
    <font>
      <b/>
      <sz val="10"/>
      <name val="Arial Cyr"/>
      <family val="2"/>
    </font>
    <font>
      <b/>
      <sz val="18"/>
      <color indexed="8"/>
      <name val="Arial Cyr"/>
      <family val="2"/>
    </font>
    <font>
      <sz val="16"/>
      <color indexed="8"/>
      <name val="Arial Cyr"/>
      <family val="2"/>
    </font>
    <font>
      <sz val="16"/>
      <color indexed="10"/>
      <name val="Arial Cyr"/>
      <family val="2"/>
    </font>
    <font>
      <sz val="18"/>
      <name val="Arial"/>
      <family val="2"/>
    </font>
    <font>
      <i/>
      <sz val="18"/>
      <name val="Arial Cyr"/>
      <family val="2"/>
    </font>
    <font>
      <sz val="18"/>
      <name val="Arial Cyr"/>
      <family val="2"/>
    </font>
    <font>
      <sz val="10"/>
      <name val="Arial Cyr"/>
      <family val="2"/>
    </font>
    <font>
      <i/>
      <sz val="12"/>
      <name val="Arial Cyr"/>
      <family val="2"/>
    </font>
    <font>
      <sz val="14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4"/>
      <color indexed="8"/>
      <name val="Arial Cyr"/>
      <family val="2"/>
    </font>
    <font>
      <b/>
      <sz val="10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3" fontId="11" fillId="33" borderId="13" xfId="0" applyNumberFormat="1" applyFont="1" applyFill="1" applyBorder="1" applyAlignment="1">
      <alignment horizontal="center"/>
    </xf>
    <xf numFmtId="3" fontId="10" fillId="33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2" fillId="35" borderId="16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13" fillId="35" borderId="13" xfId="0" applyFont="1" applyFill="1" applyBorder="1" applyAlignment="1">
      <alignment horizontal="center"/>
    </xf>
    <xf numFmtId="3" fontId="12" fillId="35" borderId="13" xfId="0" applyNumberFormat="1" applyFont="1" applyFill="1" applyBorder="1" applyAlignment="1">
      <alignment horizontal="center"/>
    </xf>
    <xf numFmtId="49" fontId="10" fillId="36" borderId="13" xfId="0" applyNumberFormat="1" applyFont="1" applyFill="1" applyBorder="1" applyAlignment="1">
      <alignment horizontal="center"/>
    </xf>
    <xf numFmtId="0" fontId="11" fillId="37" borderId="16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37" borderId="13" xfId="0" applyFont="1" applyFill="1" applyBorder="1" applyAlignment="1">
      <alignment horizontal="center"/>
    </xf>
    <xf numFmtId="3" fontId="14" fillId="36" borderId="13" xfId="0" applyNumberFormat="1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0" fillId="38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  <xf numFmtId="0" fontId="11" fillId="33" borderId="0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4" fillId="33" borderId="15" xfId="0" applyNumberFormat="1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64" fontId="14" fillId="33" borderId="13" xfId="0" applyNumberFormat="1" applyFont="1" applyFill="1" applyBorder="1" applyAlignment="1">
      <alignment horizontal="center"/>
    </xf>
    <xf numFmtId="3" fontId="16" fillId="34" borderId="13" xfId="0" applyNumberFormat="1" applyFont="1" applyFill="1" applyBorder="1" applyAlignment="1">
      <alignment horizontal="center"/>
    </xf>
    <xf numFmtId="3" fontId="16" fillId="35" borderId="13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/>
    </xf>
    <xf numFmtId="4" fontId="17" fillId="33" borderId="13" xfId="0" applyNumberFormat="1" applyFont="1" applyFill="1" applyBorder="1" applyAlignment="1">
      <alignment horizontal="center"/>
    </xf>
    <xf numFmtId="4" fontId="14" fillId="33" borderId="13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4" fontId="10" fillId="33" borderId="1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3" fontId="0" fillId="0" borderId="0" xfId="0" applyNumberFormat="1" applyAlignment="1">
      <alignment/>
    </xf>
    <xf numFmtId="0" fontId="6" fillId="33" borderId="0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="75" zoomScaleSheetLayoutView="75" zoomScalePageLayoutView="0" workbookViewId="0" topLeftCell="A1">
      <selection activeCell="M58" sqref="M58"/>
    </sheetView>
  </sheetViews>
  <sheetFormatPr defaultColWidth="11.57421875" defaultRowHeight="12.75" outlineLevelCol="1"/>
  <cols>
    <col min="1" max="4" width="11.57421875" style="0" customWidth="1"/>
    <col min="5" max="5" width="34.00390625" style="0" customWidth="1"/>
    <col min="6" max="6" width="11.57421875" style="0" customWidth="1"/>
    <col min="7" max="7" width="15.8515625" style="0" hidden="1" customWidth="1" outlineLevel="1"/>
    <col min="8" max="8" width="20.421875" style="0" customWidth="1" collapsed="1"/>
    <col min="9" max="9" width="12.57421875" style="0" customWidth="1"/>
    <col min="10" max="10" width="18.57421875" style="0" customWidth="1"/>
    <col min="11" max="12" width="11.57421875" style="0" customWidth="1"/>
    <col min="13" max="13" width="19.8515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s="64" customFormat="1" ht="23.25">
      <c r="B3" s="65"/>
      <c r="C3" s="65"/>
      <c r="D3" s="66"/>
      <c r="E3" s="67" t="s">
        <v>77</v>
      </c>
      <c r="F3" s="68"/>
      <c r="G3" s="69"/>
      <c r="H3" s="65"/>
    </row>
    <row r="4" spans="1:8" ht="23.25">
      <c r="A4" s="70"/>
      <c r="B4" s="71"/>
      <c r="C4" s="71"/>
      <c r="D4" s="71"/>
      <c r="E4" s="71"/>
      <c r="F4" s="71"/>
      <c r="G4" s="71"/>
      <c r="H4" s="71"/>
    </row>
    <row r="5" spans="1:8" s="74" customFormat="1" ht="23.25">
      <c r="A5" s="75"/>
      <c r="B5" s="76"/>
      <c r="C5" s="2" t="s">
        <v>0</v>
      </c>
      <c r="D5" s="2"/>
      <c r="E5" s="2"/>
      <c r="F5" s="2"/>
      <c r="G5" s="2"/>
      <c r="H5" s="2"/>
    </row>
    <row r="6" spans="1:8" ht="23.25">
      <c r="A6" s="70"/>
      <c r="B6" s="71"/>
      <c r="C6" s="71"/>
      <c r="D6" s="72"/>
      <c r="E6" s="72"/>
      <c r="F6" s="72"/>
      <c r="G6" s="72"/>
      <c r="H6" s="73"/>
    </row>
    <row r="7" spans="1:8" ht="23.25">
      <c r="A7" s="60" t="s">
        <v>1</v>
      </c>
      <c r="B7" s="60"/>
      <c r="C7" s="60"/>
      <c r="D7" s="60"/>
      <c r="E7" s="60"/>
      <c r="F7" s="60"/>
      <c r="G7" s="60"/>
      <c r="H7" s="60"/>
    </row>
    <row r="8" spans="2:8" ht="24.75" customHeight="1">
      <c r="B8" s="1"/>
      <c r="C8" s="3"/>
      <c r="D8" s="4"/>
      <c r="E8" s="4"/>
      <c r="F8" s="4"/>
      <c r="G8" s="4"/>
      <c r="H8" s="1"/>
    </row>
    <row r="9" spans="1:8" ht="48.75" customHeight="1">
      <c r="A9" s="61" t="s">
        <v>2</v>
      </c>
      <c r="B9" s="62" t="s">
        <v>3</v>
      </c>
      <c r="C9" s="62"/>
      <c r="D9" s="62"/>
      <c r="E9" s="62"/>
      <c r="F9" s="5"/>
      <c r="G9" s="6"/>
      <c r="H9" s="63" t="s">
        <v>4</v>
      </c>
    </row>
    <row r="10" spans="1:8" ht="18">
      <c r="A10" s="61"/>
      <c r="B10" s="61"/>
      <c r="C10" s="62"/>
      <c r="D10" s="62"/>
      <c r="E10" s="62"/>
      <c r="F10" s="7" t="s">
        <v>5</v>
      </c>
      <c r="G10" s="8" t="s">
        <v>6</v>
      </c>
      <c r="H10" s="63"/>
    </row>
    <row r="11" spans="1:8" ht="18">
      <c r="A11" s="61"/>
      <c r="B11" s="61"/>
      <c r="C11" s="62"/>
      <c r="D11" s="62"/>
      <c r="E11" s="62"/>
      <c r="F11" s="7" t="s">
        <v>7</v>
      </c>
      <c r="G11" s="8" t="s">
        <v>8</v>
      </c>
      <c r="H11" s="63"/>
    </row>
    <row r="12" spans="1:8" ht="18">
      <c r="A12" s="61"/>
      <c r="B12" s="61"/>
      <c r="C12" s="62"/>
      <c r="D12" s="62"/>
      <c r="E12" s="62"/>
      <c r="F12" s="9"/>
      <c r="G12" s="8"/>
      <c r="H12" s="63"/>
    </row>
    <row r="13" spans="1:8" ht="47.25" customHeight="1">
      <c r="A13" s="61"/>
      <c r="B13" s="61"/>
      <c r="C13" s="62"/>
      <c r="D13" s="62"/>
      <c r="E13" s="62"/>
      <c r="F13" s="10"/>
      <c r="G13" s="11"/>
      <c r="H13" s="63"/>
    </row>
    <row r="14" spans="1:8" ht="18">
      <c r="A14" s="12">
        <v>1</v>
      </c>
      <c r="B14" s="13" t="s">
        <v>9</v>
      </c>
      <c r="C14" s="14"/>
      <c r="D14" s="14"/>
      <c r="E14" s="9"/>
      <c r="F14" s="15" t="s">
        <v>10</v>
      </c>
      <c r="G14" s="16">
        <f>G15+G16</f>
        <v>24210788</v>
      </c>
      <c r="H14" s="17">
        <f>H15+H16</f>
        <v>24880924</v>
      </c>
    </row>
    <row r="15" spans="1:8" ht="18">
      <c r="A15" s="18"/>
      <c r="B15" s="13" t="s">
        <v>11</v>
      </c>
      <c r="C15" s="14"/>
      <c r="D15" s="14"/>
      <c r="E15" s="9"/>
      <c r="F15" s="15" t="s">
        <v>10</v>
      </c>
      <c r="G15" s="16">
        <v>6342051</v>
      </c>
      <c r="H15" s="16">
        <v>6475413</v>
      </c>
    </row>
    <row r="16" spans="1:8" ht="18">
      <c r="A16" s="18"/>
      <c r="B16" s="13" t="s">
        <v>12</v>
      </c>
      <c r="C16" s="14"/>
      <c r="D16" s="14"/>
      <c r="E16" s="9"/>
      <c r="F16" s="15" t="s">
        <v>10</v>
      </c>
      <c r="G16" s="16">
        <v>17868737</v>
      </c>
      <c r="H16" s="17">
        <v>18405511</v>
      </c>
    </row>
    <row r="17" spans="1:8" ht="18">
      <c r="A17" s="19">
        <v>2</v>
      </c>
      <c r="B17" s="20" t="s">
        <v>13</v>
      </c>
      <c r="C17" s="21"/>
      <c r="D17" s="21"/>
      <c r="E17" s="22"/>
      <c r="F17" s="23" t="s">
        <v>14</v>
      </c>
      <c r="G17" s="24">
        <f>G18+G34+G50</f>
        <v>53665600</v>
      </c>
      <c r="H17" s="24">
        <f>H18+H34+H50</f>
        <v>69315246</v>
      </c>
    </row>
    <row r="18" spans="1:8" ht="18">
      <c r="A18" s="25" t="s">
        <v>15</v>
      </c>
      <c r="B18" s="26" t="s">
        <v>16</v>
      </c>
      <c r="C18" s="27"/>
      <c r="D18" s="27"/>
      <c r="E18" s="28"/>
      <c r="F18" s="29"/>
      <c r="G18" s="30">
        <f>G20+G21+G24</f>
        <v>42739319</v>
      </c>
      <c r="H18" s="30">
        <f>H20+H21+H24</f>
        <v>54854439</v>
      </c>
    </row>
    <row r="19" spans="1:8" ht="18">
      <c r="A19" s="18"/>
      <c r="B19" s="13" t="s">
        <v>17</v>
      </c>
      <c r="C19" s="14"/>
      <c r="D19" s="14"/>
      <c r="E19" s="9"/>
      <c r="F19" s="15" t="s">
        <v>18</v>
      </c>
      <c r="G19" s="31"/>
      <c r="H19" s="31"/>
    </row>
    <row r="20" spans="1:8" ht="18">
      <c r="A20" s="18"/>
      <c r="B20" s="13" t="s">
        <v>19</v>
      </c>
      <c r="C20" s="14"/>
      <c r="D20" s="14"/>
      <c r="E20" s="9"/>
      <c r="F20" s="15" t="s">
        <v>14</v>
      </c>
      <c r="G20" s="31">
        <v>13149953</v>
      </c>
      <c r="H20" s="31">
        <v>18951824</v>
      </c>
    </row>
    <row r="21" spans="1:10" ht="18">
      <c r="A21" s="18"/>
      <c r="B21" s="13" t="s">
        <v>20</v>
      </c>
      <c r="C21" s="14"/>
      <c r="D21" s="14"/>
      <c r="E21" s="9"/>
      <c r="F21" s="15" t="s">
        <v>14</v>
      </c>
      <c r="G21" s="31">
        <f>G22+G23</f>
        <v>13077360</v>
      </c>
      <c r="H21" s="31">
        <f>H22+H23</f>
        <v>16031778</v>
      </c>
      <c r="J21" s="59"/>
    </row>
    <row r="22" spans="1:8" ht="18">
      <c r="A22" s="18"/>
      <c r="B22" s="13" t="s">
        <v>21</v>
      </c>
      <c r="C22" s="14"/>
      <c r="D22" s="14"/>
      <c r="E22" s="9"/>
      <c r="F22" s="15" t="s">
        <v>14</v>
      </c>
      <c r="G22" s="31">
        <v>7961344</v>
      </c>
      <c r="H22" s="31">
        <v>9882359</v>
      </c>
    </row>
    <row r="23" spans="1:8" ht="18">
      <c r="A23" s="18"/>
      <c r="B23" s="13" t="s">
        <v>22</v>
      </c>
      <c r="C23" s="14"/>
      <c r="D23" s="14"/>
      <c r="E23" s="9"/>
      <c r="F23" s="15" t="s">
        <v>14</v>
      </c>
      <c r="G23" s="31">
        <v>5116016</v>
      </c>
      <c r="H23" s="31">
        <v>6149419</v>
      </c>
    </row>
    <row r="24" spans="1:8" ht="18">
      <c r="A24" s="18"/>
      <c r="B24" s="13" t="s">
        <v>23</v>
      </c>
      <c r="C24" s="14"/>
      <c r="D24" s="14"/>
      <c r="E24" s="9"/>
      <c r="F24" s="15" t="s">
        <v>14</v>
      </c>
      <c r="G24" s="31">
        <f>G26+G27+G28+G29+G30+G31+G32+G33</f>
        <v>16512006</v>
      </c>
      <c r="H24" s="31">
        <f>H26+H27+H28+H29+H30+H31+H32+H33</f>
        <v>19870837</v>
      </c>
    </row>
    <row r="25" spans="1:8" ht="18">
      <c r="A25" s="18"/>
      <c r="B25" s="13" t="s">
        <v>24</v>
      </c>
      <c r="C25" s="14"/>
      <c r="D25" s="14"/>
      <c r="E25" s="9"/>
      <c r="F25" s="15" t="s">
        <v>14</v>
      </c>
      <c r="G25" s="31"/>
      <c r="H25" s="31"/>
    </row>
    <row r="26" spans="1:8" ht="18">
      <c r="A26" s="18"/>
      <c r="B26" s="13" t="s">
        <v>25</v>
      </c>
      <c r="C26" s="14"/>
      <c r="D26" s="14"/>
      <c r="E26" s="9"/>
      <c r="F26" s="15" t="s">
        <v>14</v>
      </c>
      <c r="G26" s="31">
        <v>8367095</v>
      </c>
      <c r="H26" s="31">
        <v>9693338</v>
      </c>
    </row>
    <row r="27" spans="1:8" ht="18">
      <c r="A27" s="18"/>
      <c r="B27" s="13" t="s">
        <v>26</v>
      </c>
      <c r="C27" s="14"/>
      <c r="D27" s="14"/>
      <c r="E27" s="9"/>
      <c r="F27" s="15" t="s">
        <v>14</v>
      </c>
      <c r="G27" s="31">
        <v>4240733</v>
      </c>
      <c r="H27" s="31">
        <v>5659525</v>
      </c>
    </row>
    <row r="28" spans="1:8" ht="18">
      <c r="A28" s="18"/>
      <c r="B28" s="13" t="s">
        <v>27</v>
      </c>
      <c r="C28" s="14"/>
      <c r="D28" s="14"/>
      <c r="E28" s="9"/>
      <c r="F28" s="15" t="s">
        <v>14</v>
      </c>
      <c r="G28" s="31">
        <v>642841</v>
      </c>
      <c r="H28" s="31">
        <v>496000</v>
      </c>
    </row>
    <row r="29" spans="1:8" ht="18">
      <c r="A29" s="18"/>
      <c r="B29" s="13" t="s">
        <v>28</v>
      </c>
      <c r="C29" s="14"/>
      <c r="D29" s="14"/>
      <c r="E29" s="9"/>
      <c r="F29" s="15" t="s">
        <v>14</v>
      </c>
      <c r="G29" s="31">
        <v>2634443</v>
      </c>
      <c r="H29" s="31">
        <v>3303978</v>
      </c>
    </row>
    <row r="30" spans="1:8" ht="18">
      <c r="A30" s="18"/>
      <c r="B30" s="13" t="s">
        <v>29</v>
      </c>
      <c r="C30" s="14"/>
      <c r="D30" s="14"/>
      <c r="E30" s="9"/>
      <c r="F30" s="15" t="s">
        <v>14</v>
      </c>
      <c r="G30" s="31">
        <v>64608</v>
      </c>
      <c r="H30" s="31">
        <v>77596</v>
      </c>
    </row>
    <row r="31" spans="1:8" ht="18">
      <c r="A31" s="18"/>
      <c r="B31" s="13" t="s">
        <v>30</v>
      </c>
      <c r="C31" s="14"/>
      <c r="D31" s="14"/>
      <c r="E31" s="9"/>
      <c r="F31" s="15" t="s">
        <v>14</v>
      </c>
      <c r="G31" s="31">
        <v>0</v>
      </c>
      <c r="H31" s="31">
        <v>0</v>
      </c>
    </row>
    <row r="32" spans="1:8" ht="18">
      <c r="A32" s="18"/>
      <c r="B32" s="13" t="s">
        <v>31</v>
      </c>
      <c r="C32" s="14"/>
      <c r="D32" s="14"/>
      <c r="E32" s="9"/>
      <c r="F32" s="15"/>
      <c r="G32" s="31"/>
      <c r="H32" s="31"/>
    </row>
    <row r="33" spans="1:8" ht="18">
      <c r="A33" s="18"/>
      <c r="B33" s="13" t="s">
        <v>32</v>
      </c>
      <c r="C33" s="14"/>
      <c r="D33" s="14"/>
      <c r="E33" s="9"/>
      <c r="F33" s="15" t="s">
        <v>14</v>
      </c>
      <c r="G33" s="31">
        <v>562286</v>
      </c>
      <c r="H33" s="31">
        <v>640400</v>
      </c>
    </row>
    <row r="34" spans="1:8" ht="18">
      <c r="A34" s="25" t="s">
        <v>33</v>
      </c>
      <c r="B34" s="26" t="s">
        <v>34</v>
      </c>
      <c r="C34" s="27"/>
      <c r="D34" s="27"/>
      <c r="E34" s="28"/>
      <c r="F34" s="29" t="s">
        <v>14</v>
      </c>
      <c r="G34" s="30">
        <f>SUM(G35:G49)</f>
        <v>4060781</v>
      </c>
      <c r="H34" s="30">
        <f>SUM(H35:H49)</f>
        <v>4534288</v>
      </c>
    </row>
    <row r="35" spans="1:8" ht="18">
      <c r="A35" s="32"/>
      <c r="B35" s="13" t="s">
        <v>35</v>
      </c>
      <c r="C35" s="14"/>
      <c r="D35" s="14"/>
      <c r="E35" s="9"/>
      <c r="F35" s="15" t="s">
        <v>14</v>
      </c>
      <c r="G35" s="31">
        <v>1121803</v>
      </c>
      <c r="H35" s="31">
        <v>1303494</v>
      </c>
    </row>
    <row r="36" spans="1:13" ht="18">
      <c r="A36" s="32"/>
      <c r="B36" s="13" t="s">
        <v>26</v>
      </c>
      <c r="C36" s="14"/>
      <c r="D36" s="14"/>
      <c r="E36" s="9"/>
      <c r="F36" s="15" t="s">
        <v>14</v>
      </c>
      <c r="G36" s="31">
        <v>246412</v>
      </c>
      <c r="H36" s="31">
        <v>286769</v>
      </c>
      <c r="M36" s="33"/>
    </row>
    <row r="37" spans="1:8" ht="18">
      <c r="A37" s="32"/>
      <c r="B37" s="13" t="s">
        <v>27</v>
      </c>
      <c r="C37" s="14"/>
      <c r="D37" s="14"/>
      <c r="E37" s="9"/>
      <c r="F37" s="15" t="s">
        <v>14</v>
      </c>
      <c r="G37" s="31">
        <v>143086</v>
      </c>
      <c r="H37" s="31">
        <v>144000</v>
      </c>
    </row>
    <row r="38" spans="1:11" ht="18">
      <c r="A38" s="32"/>
      <c r="B38" s="13" t="s">
        <v>36</v>
      </c>
      <c r="C38" s="14"/>
      <c r="D38" s="14"/>
      <c r="E38" s="9"/>
      <c r="F38" s="15" t="s">
        <v>14</v>
      </c>
      <c r="G38" s="31">
        <v>58815</v>
      </c>
      <c r="H38" s="31">
        <v>66513</v>
      </c>
      <c r="K38" s="34"/>
    </row>
    <row r="39" spans="1:8" ht="18">
      <c r="A39" s="32"/>
      <c r="B39" s="13" t="s">
        <v>37</v>
      </c>
      <c r="C39" s="14"/>
      <c r="D39" s="14"/>
      <c r="E39" s="9"/>
      <c r="F39" s="15" t="s">
        <v>14</v>
      </c>
      <c r="G39" s="31">
        <v>526491</v>
      </c>
      <c r="H39" s="31">
        <v>504144</v>
      </c>
    </row>
    <row r="40" spans="1:8" ht="18">
      <c r="A40" s="32"/>
      <c r="B40" s="13" t="s">
        <v>38</v>
      </c>
      <c r="C40" s="14"/>
      <c r="D40" s="14"/>
      <c r="E40" s="9"/>
      <c r="F40" s="15" t="s">
        <v>14</v>
      </c>
      <c r="G40" s="31">
        <v>63209</v>
      </c>
      <c r="H40" s="31">
        <v>50400</v>
      </c>
    </row>
    <row r="41" spans="1:8" ht="18">
      <c r="A41" s="32"/>
      <c r="B41" s="13" t="s">
        <v>39</v>
      </c>
      <c r="C41" s="14"/>
      <c r="D41" s="14"/>
      <c r="E41" s="9"/>
      <c r="F41" s="15" t="s">
        <v>14</v>
      </c>
      <c r="G41" s="31">
        <v>12740</v>
      </c>
      <c r="H41" s="31">
        <v>14400</v>
      </c>
    </row>
    <row r="42" spans="1:11" ht="18">
      <c r="A42" s="32"/>
      <c r="B42" s="13" t="s">
        <v>40</v>
      </c>
      <c r="C42" s="14"/>
      <c r="D42" s="14"/>
      <c r="E42" s="9"/>
      <c r="F42" s="15" t="s">
        <v>14</v>
      </c>
      <c r="G42" s="31">
        <v>57021</v>
      </c>
      <c r="H42" s="31">
        <v>60400</v>
      </c>
      <c r="K42" s="34"/>
    </row>
    <row r="43" spans="1:14" ht="18">
      <c r="A43" s="32"/>
      <c r="B43" s="13" t="s">
        <v>41</v>
      </c>
      <c r="C43" s="14"/>
      <c r="D43" s="14"/>
      <c r="E43" s="9"/>
      <c r="F43" s="15" t="s">
        <v>14</v>
      </c>
      <c r="G43" s="31">
        <v>346170</v>
      </c>
      <c r="H43" s="31">
        <v>291400</v>
      </c>
      <c r="K43" s="34"/>
      <c r="N43" s="34"/>
    </row>
    <row r="44" spans="1:14" ht="18">
      <c r="A44" s="32"/>
      <c r="B44" s="13" t="s">
        <v>42</v>
      </c>
      <c r="C44" s="14"/>
      <c r="D44" s="14"/>
      <c r="E44" s="9"/>
      <c r="F44" s="15" t="s">
        <v>14</v>
      </c>
      <c r="G44" s="31">
        <v>289403</v>
      </c>
      <c r="H44" s="31">
        <v>216400</v>
      </c>
      <c r="K44" s="35"/>
      <c r="N44" s="35"/>
    </row>
    <row r="45" spans="1:8" ht="18">
      <c r="A45" s="32"/>
      <c r="B45" s="13" t="s">
        <v>43</v>
      </c>
      <c r="C45" s="14"/>
      <c r="D45" s="14"/>
      <c r="E45" s="9"/>
      <c r="F45" s="15" t="s">
        <v>14</v>
      </c>
      <c r="G45" s="31">
        <v>363351</v>
      </c>
      <c r="H45" s="31">
        <v>351600</v>
      </c>
    </row>
    <row r="46" spans="1:8" ht="18">
      <c r="A46" s="32"/>
      <c r="B46" s="13" t="s">
        <v>44</v>
      </c>
      <c r="C46" s="14"/>
      <c r="D46" s="14"/>
      <c r="E46" s="9"/>
      <c r="F46" s="15" t="s">
        <v>14</v>
      </c>
      <c r="G46" s="31"/>
      <c r="H46" s="31"/>
    </row>
    <row r="47" spans="1:8" ht="18">
      <c r="A47" s="32"/>
      <c r="B47" s="13" t="s">
        <v>45</v>
      </c>
      <c r="C47" s="14"/>
      <c r="D47" s="14"/>
      <c r="E47" s="9"/>
      <c r="F47" s="15"/>
      <c r="G47" s="31"/>
      <c r="H47" s="31"/>
    </row>
    <row r="48" spans="1:8" ht="18">
      <c r="A48" s="32"/>
      <c r="B48" s="13" t="s">
        <v>46</v>
      </c>
      <c r="C48" s="14"/>
      <c r="D48" s="14"/>
      <c r="E48" s="9"/>
      <c r="F48" s="15" t="s">
        <v>14</v>
      </c>
      <c r="G48" s="31">
        <v>828023</v>
      </c>
      <c r="H48" s="31">
        <v>1239768</v>
      </c>
    </row>
    <row r="49" spans="1:8" ht="18">
      <c r="A49" s="32"/>
      <c r="B49" s="13" t="s">
        <v>47</v>
      </c>
      <c r="C49" s="14"/>
      <c r="D49" s="14"/>
      <c r="E49" s="9"/>
      <c r="F49" s="15" t="s">
        <v>14</v>
      </c>
      <c r="G49" s="31">
        <v>4257</v>
      </c>
      <c r="H49" s="31">
        <v>5000</v>
      </c>
    </row>
    <row r="50" spans="1:8" ht="18">
      <c r="A50" s="25" t="s">
        <v>48</v>
      </c>
      <c r="B50" s="26" t="s">
        <v>49</v>
      </c>
      <c r="C50" s="27"/>
      <c r="D50" s="27"/>
      <c r="E50" s="28"/>
      <c r="F50" s="29" t="s">
        <v>14</v>
      </c>
      <c r="G50" s="30">
        <f>G51+G52+G53+G58+G59+G60+G61+G62+G63</f>
        <v>6865500</v>
      </c>
      <c r="H50" s="30">
        <f>H51+H52+H53+H58+H59+H60+H61+H62+H63</f>
        <v>9926519</v>
      </c>
    </row>
    <row r="51" spans="1:8" ht="18">
      <c r="A51" s="32"/>
      <c r="B51" s="13" t="s">
        <v>50</v>
      </c>
      <c r="C51" s="14"/>
      <c r="D51" s="14"/>
      <c r="E51" s="9"/>
      <c r="F51" s="15" t="s">
        <v>14</v>
      </c>
      <c r="G51" s="31">
        <v>5021321</v>
      </c>
      <c r="H51" s="31">
        <v>7319369</v>
      </c>
    </row>
    <row r="52" spans="1:8" ht="18">
      <c r="A52" s="18"/>
      <c r="B52" s="13" t="s">
        <v>26</v>
      </c>
      <c r="C52" s="14"/>
      <c r="D52" s="14"/>
      <c r="E52" s="9"/>
      <c r="F52" s="15" t="s">
        <v>14</v>
      </c>
      <c r="G52" s="31">
        <v>902772</v>
      </c>
      <c r="H52" s="31">
        <v>1610261</v>
      </c>
    </row>
    <row r="53" spans="1:11" ht="18">
      <c r="A53" s="18"/>
      <c r="B53" s="13" t="s">
        <v>51</v>
      </c>
      <c r="C53" s="14"/>
      <c r="D53" s="14"/>
      <c r="E53" s="9"/>
      <c r="F53" s="15" t="s">
        <v>14</v>
      </c>
      <c r="G53" s="31">
        <f>G54+G55+G56+G57</f>
        <v>402324</v>
      </c>
      <c r="H53" s="31">
        <f>H54+H55+H56+H57</f>
        <v>392501</v>
      </c>
      <c r="K53" s="34"/>
    </row>
    <row r="54" spans="1:8" ht="18">
      <c r="A54" s="18"/>
      <c r="B54" s="13" t="s">
        <v>52</v>
      </c>
      <c r="C54" s="14" t="s">
        <v>53</v>
      </c>
      <c r="D54" s="14"/>
      <c r="E54" s="9"/>
      <c r="F54" s="15" t="s">
        <v>14</v>
      </c>
      <c r="G54" s="31">
        <v>306392</v>
      </c>
      <c r="H54" s="31">
        <v>313301</v>
      </c>
    </row>
    <row r="55" spans="1:8" ht="18">
      <c r="A55" s="18"/>
      <c r="B55" s="13"/>
      <c r="C55" s="14" t="s">
        <v>54</v>
      </c>
      <c r="D55" s="14"/>
      <c r="E55" s="9"/>
      <c r="F55" s="15" t="s">
        <v>14</v>
      </c>
      <c r="G55" s="31">
        <v>0</v>
      </c>
      <c r="H55" s="31">
        <v>0</v>
      </c>
    </row>
    <row r="56" spans="1:8" ht="18">
      <c r="A56" s="18"/>
      <c r="B56" s="13"/>
      <c r="C56" s="14" t="s">
        <v>55</v>
      </c>
      <c r="D56" s="14"/>
      <c r="E56" s="9"/>
      <c r="F56" s="15" t="s">
        <v>14</v>
      </c>
      <c r="G56" s="31">
        <v>12809</v>
      </c>
      <c r="H56" s="31">
        <v>9600</v>
      </c>
    </row>
    <row r="57" spans="1:8" ht="18">
      <c r="A57" s="18"/>
      <c r="B57" s="13"/>
      <c r="C57" s="36" t="s">
        <v>56</v>
      </c>
      <c r="D57" s="14"/>
      <c r="E57" s="9"/>
      <c r="F57" s="15" t="s">
        <v>14</v>
      </c>
      <c r="G57" s="31">
        <v>83123</v>
      </c>
      <c r="H57" s="31">
        <v>69600</v>
      </c>
    </row>
    <row r="58" spans="1:8" ht="18">
      <c r="A58" s="18"/>
      <c r="B58" s="13" t="s">
        <v>47</v>
      </c>
      <c r="C58" s="14"/>
      <c r="D58" s="14"/>
      <c r="E58" s="9"/>
      <c r="F58" s="15" t="s">
        <v>14</v>
      </c>
      <c r="G58" s="31">
        <v>225736</v>
      </c>
      <c r="H58" s="31">
        <v>193800</v>
      </c>
    </row>
    <row r="59" spans="1:8" ht="18">
      <c r="A59" s="18"/>
      <c r="B59" s="13" t="s">
        <v>57</v>
      </c>
      <c r="C59" s="14"/>
      <c r="D59" s="14"/>
      <c r="E59" s="9"/>
      <c r="F59" s="15" t="s">
        <v>14</v>
      </c>
      <c r="G59" s="31">
        <v>34126</v>
      </c>
      <c r="H59" s="31">
        <v>32942</v>
      </c>
    </row>
    <row r="60" spans="1:8" ht="18">
      <c r="A60" s="18"/>
      <c r="B60" s="13" t="s">
        <v>58</v>
      </c>
      <c r="C60" s="14"/>
      <c r="D60" s="14"/>
      <c r="E60" s="9"/>
      <c r="F60" s="15" t="s">
        <v>14</v>
      </c>
      <c r="G60" s="31">
        <v>41009</v>
      </c>
      <c r="H60" s="31">
        <v>48000</v>
      </c>
    </row>
    <row r="61" spans="1:8" ht="18">
      <c r="A61" s="18"/>
      <c r="B61" s="13" t="s">
        <v>59</v>
      </c>
      <c r="C61" s="14"/>
      <c r="D61" s="14"/>
      <c r="E61" s="9"/>
      <c r="F61" s="15" t="s">
        <v>14</v>
      </c>
      <c r="G61" s="31">
        <v>14570</v>
      </c>
      <c r="H61" s="31">
        <v>3600</v>
      </c>
    </row>
    <row r="62" spans="1:8" ht="18">
      <c r="A62" s="18"/>
      <c r="B62" s="13" t="s">
        <v>60</v>
      </c>
      <c r="C62" s="14"/>
      <c r="D62" s="14"/>
      <c r="E62" s="9"/>
      <c r="F62" s="15" t="s">
        <v>14</v>
      </c>
      <c r="G62" s="31">
        <v>209365</v>
      </c>
      <c r="H62" s="31">
        <v>290000</v>
      </c>
    </row>
    <row r="63" spans="1:8" ht="18">
      <c r="A63" s="37"/>
      <c r="B63" s="38" t="s">
        <v>61</v>
      </c>
      <c r="C63" s="39"/>
      <c r="D63" s="39"/>
      <c r="E63" s="10"/>
      <c r="F63" s="11" t="s">
        <v>14</v>
      </c>
      <c r="G63" s="40">
        <v>14277</v>
      </c>
      <c r="H63" s="40">
        <v>36046</v>
      </c>
    </row>
    <row r="64" spans="1:8" ht="18">
      <c r="A64" s="41">
        <v>3</v>
      </c>
      <c r="B64" s="26" t="s">
        <v>62</v>
      </c>
      <c r="C64" s="27"/>
      <c r="D64" s="27"/>
      <c r="E64" s="28"/>
      <c r="F64" s="29" t="s">
        <v>14</v>
      </c>
      <c r="G64" s="30">
        <f>SUM(G65:G71)</f>
        <v>2877239</v>
      </c>
      <c r="H64" s="30">
        <f>H66+H68+H69+H71+H70</f>
        <v>950000</v>
      </c>
    </row>
    <row r="65" spans="1:8" s="1" customFormat="1" ht="18">
      <c r="A65" s="15"/>
      <c r="B65" s="13" t="s">
        <v>63</v>
      </c>
      <c r="C65" s="14"/>
      <c r="D65" s="14"/>
      <c r="E65" s="9"/>
      <c r="F65" s="42" t="s">
        <v>14</v>
      </c>
      <c r="G65" s="31">
        <v>1658300</v>
      </c>
      <c r="H65" s="31"/>
    </row>
    <row r="66" spans="1:8" ht="18">
      <c r="A66" s="18"/>
      <c r="B66" s="13" t="s">
        <v>64</v>
      </c>
      <c r="C66" s="14"/>
      <c r="D66" s="14"/>
      <c r="E66" s="9"/>
      <c r="F66" s="15" t="s">
        <v>14</v>
      </c>
      <c r="G66" s="31">
        <v>954639</v>
      </c>
      <c r="H66" s="31">
        <v>920000</v>
      </c>
    </row>
    <row r="67" spans="1:8" ht="18">
      <c r="A67" s="18"/>
      <c r="B67" s="13" t="s">
        <v>65</v>
      </c>
      <c r="C67" s="14"/>
      <c r="D67" s="14"/>
      <c r="E67" s="9"/>
      <c r="F67" s="15" t="s">
        <v>14</v>
      </c>
      <c r="G67" s="31">
        <v>218800</v>
      </c>
      <c r="H67" s="31"/>
    </row>
    <row r="68" spans="1:11" ht="18">
      <c r="A68" s="18"/>
      <c r="B68" s="13" t="s">
        <v>66</v>
      </c>
      <c r="C68" s="14"/>
      <c r="D68" s="14"/>
      <c r="E68" s="9"/>
      <c r="F68" s="15" t="s">
        <v>14</v>
      </c>
      <c r="G68" s="31">
        <v>24700</v>
      </c>
      <c r="H68" s="31">
        <v>25000</v>
      </c>
      <c r="K68" s="35"/>
    </row>
    <row r="69" spans="1:8" ht="18">
      <c r="A69" s="18"/>
      <c r="B69" s="13" t="s">
        <v>67</v>
      </c>
      <c r="C69" s="14"/>
      <c r="D69" s="14"/>
      <c r="E69" s="9"/>
      <c r="F69" s="15" t="s">
        <v>14</v>
      </c>
      <c r="G69" s="31">
        <v>13500</v>
      </c>
      <c r="H69" s="31"/>
    </row>
    <row r="70" spans="1:8" ht="18">
      <c r="A70" s="18"/>
      <c r="B70" s="13" t="s">
        <v>68</v>
      </c>
      <c r="C70" s="14"/>
      <c r="D70" s="14"/>
      <c r="E70" s="9"/>
      <c r="F70" s="15" t="s">
        <v>14</v>
      </c>
      <c r="G70" s="31"/>
      <c r="H70" s="43"/>
    </row>
    <row r="71" spans="1:8" ht="18">
      <c r="A71" s="18"/>
      <c r="B71" s="13" t="s">
        <v>69</v>
      </c>
      <c r="C71" s="14"/>
      <c r="D71" s="14"/>
      <c r="E71" s="9"/>
      <c r="F71" s="15" t="s">
        <v>14</v>
      </c>
      <c r="G71" s="31">
        <v>7300</v>
      </c>
      <c r="H71" s="31">
        <v>5000</v>
      </c>
    </row>
    <row r="72" spans="1:8" ht="18">
      <c r="A72" s="19">
        <v>4</v>
      </c>
      <c r="B72" s="20" t="s">
        <v>70</v>
      </c>
      <c r="C72" s="21"/>
      <c r="D72" s="21"/>
      <c r="E72" s="22"/>
      <c r="F72" s="23" t="s">
        <v>14</v>
      </c>
      <c r="G72" s="44">
        <f>G17+G64</f>
        <v>56542839</v>
      </c>
      <c r="H72" s="45">
        <f>H17+H64</f>
        <v>70265246</v>
      </c>
    </row>
    <row r="73" spans="1:8" ht="18">
      <c r="A73" s="18">
        <v>5</v>
      </c>
      <c r="B73" s="13" t="s">
        <v>71</v>
      </c>
      <c r="C73" s="14"/>
      <c r="D73" s="14"/>
      <c r="E73" s="9"/>
      <c r="F73" s="15" t="s">
        <v>14</v>
      </c>
      <c r="G73" s="31">
        <v>2223650</v>
      </c>
      <c r="H73" s="31">
        <v>1676486</v>
      </c>
    </row>
    <row r="74" spans="1:8" ht="18">
      <c r="A74" s="18">
        <v>6</v>
      </c>
      <c r="B74" s="13" t="s">
        <v>75</v>
      </c>
      <c r="C74" s="14"/>
      <c r="D74" s="14"/>
      <c r="E74" s="9"/>
      <c r="F74" s="15" t="s">
        <v>14</v>
      </c>
      <c r="G74" s="31"/>
      <c r="H74" s="46">
        <f>H72*0.085</f>
        <v>5972545.91</v>
      </c>
    </row>
    <row r="75" spans="1:8" ht="18">
      <c r="A75" s="18">
        <v>7</v>
      </c>
      <c r="B75" s="47" t="s">
        <v>72</v>
      </c>
      <c r="C75" s="48"/>
      <c r="D75" s="48"/>
      <c r="E75" s="49"/>
      <c r="F75" s="50" t="s">
        <v>14</v>
      </c>
      <c r="G75" s="51">
        <f>(G72-G73)/G14</f>
        <v>2.2435944257576415</v>
      </c>
      <c r="H75" s="51">
        <f>((H72+H74)-H73)/H14</f>
        <v>2.996725761069002</v>
      </c>
    </row>
    <row r="76" spans="1:8" ht="18">
      <c r="A76" s="18">
        <v>8</v>
      </c>
      <c r="B76" s="13" t="s">
        <v>73</v>
      </c>
      <c r="C76" s="14"/>
      <c r="D76" s="14"/>
      <c r="E76" s="9"/>
      <c r="F76" s="15" t="s">
        <v>14</v>
      </c>
      <c r="G76" s="52">
        <v>2</v>
      </c>
      <c r="H76" s="53"/>
    </row>
    <row r="77" spans="1:8" ht="18">
      <c r="A77" s="37"/>
      <c r="B77" s="54"/>
      <c r="C77" s="39"/>
      <c r="D77" s="39"/>
      <c r="E77" s="10"/>
      <c r="F77" s="11"/>
      <c r="G77" s="55"/>
      <c r="H77" s="55"/>
    </row>
    <row r="78" spans="1:8" ht="18">
      <c r="A78" s="56"/>
      <c r="B78" s="57"/>
      <c r="C78" s="57"/>
      <c r="D78" s="57"/>
      <c r="E78" s="57"/>
      <c r="F78" s="57"/>
      <c r="G78" s="57"/>
      <c r="H78" s="57"/>
    </row>
    <row r="79" spans="1:8" ht="18">
      <c r="A79" s="56"/>
      <c r="B79" s="57"/>
      <c r="C79" s="57"/>
      <c r="D79" s="57"/>
      <c r="E79" s="57"/>
      <c r="F79" s="57"/>
      <c r="G79" s="57"/>
      <c r="H79" s="57"/>
    </row>
    <row r="80" spans="1:8" ht="18">
      <c r="A80" s="56"/>
      <c r="B80" s="57"/>
      <c r="C80" s="57"/>
      <c r="D80" s="57"/>
      <c r="E80" s="57"/>
      <c r="F80" s="57"/>
      <c r="G80" s="57"/>
      <c r="H80" s="57"/>
    </row>
    <row r="81" spans="1:8" ht="18">
      <c r="A81" s="56"/>
      <c r="B81" s="57"/>
      <c r="C81" s="58" t="s">
        <v>76</v>
      </c>
      <c r="D81" s="58"/>
      <c r="E81" s="58"/>
      <c r="F81" s="58"/>
      <c r="G81" s="58"/>
      <c r="H81" s="57"/>
    </row>
    <row r="82" spans="1:8" ht="18">
      <c r="A82" s="56"/>
      <c r="B82" s="57"/>
      <c r="C82" s="58"/>
      <c r="D82" s="58"/>
      <c r="E82" s="58"/>
      <c r="F82" s="58"/>
      <c r="G82" s="58"/>
      <c r="H82" s="57"/>
    </row>
    <row r="83" spans="1:8" ht="25.5" customHeight="1">
      <c r="A83" s="56"/>
      <c r="B83" s="57"/>
      <c r="C83" s="58"/>
      <c r="D83" s="58"/>
      <c r="E83" s="58"/>
      <c r="F83" s="58"/>
      <c r="G83" s="58" t="s">
        <v>74</v>
      </c>
      <c r="H83" s="57"/>
    </row>
  </sheetData>
  <sheetProtection selectLockedCells="1" selectUnlockedCells="1"/>
  <mergeCells count="4">
    <mergeCell ref="A7:H7"/>
    <mergeCell ref="A9:A13"/>
    <mergeCell ref="B9:E13"/>
    <mergeCell ref="H9:H13"/>
  </mergeCells>
  <printOptions/>
  <pageMargins left="0.7875" right="0.7875" top="0.7875" bottom="0.7875" header="0.5118055555555555" footer="0.5118055555555555"/>
  <pageSetup horizontalDpi="300" verticalDpi="3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msi-6</cp:lastModifiedBy>
  <cp:lastPrinted>2018-02-08T09:04:26Z</cp:lastPrinted>
  <dcterms:modified xsi:type="dcterms:W3CDTF">2018-11-19T13:14:32Z</dcterms:modified>
  <cp:category/>
  <cp:version/>
  <cp:contentType/>
  <cp:contentStatus/>
</cp:coreProperties>
</file>